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2019-2020'!$C$3:$AB$81</definedName>
  </definedNames>
  <calcPr fullCalcOnLoad="1"/>
</workbook>
</file>

<file path=xl/sharedStrings.xml><?xml version="1.0" encoding="utf-8"?>
<sst xmlns="http://schemas.openxmlformats.org/spreadsheetml/2006/main" count="389" uniqueCount="88">
  <si>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</si>
  <si>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</si>
  <si>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</si>
  <si>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</si>
  <si>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</si>
  <si>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</si>
  <si>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</si>
  <si>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</si>
  <si>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</si>
  <si>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</si>
  <si>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</si>
  <si>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</si>
  <si>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</si>
  <si>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</si>
  <si>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</si>
  <si>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</si>
  <si>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</si>
  <si>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</si>
  <si>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</si>
  <si>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</si>
  <si>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</si>
  <si>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</si>
  <si>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</si>
  <si>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</si>
  <si>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</si>
  <si>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</si>
  <si>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</si>
  <si>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</si>
  <si>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</si>
  <si>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</si>
  <si>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</si>
  <si>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</si>
  <si>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</si>
  <si>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</si>
  <si>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</si>
  <si>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</si>
  <si>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</si>
  <si>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</si>
  <si>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</si>
  <si>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</si>
  <si>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</si>
  <si>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</si>
  <si>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</si>
  <si>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</si>
  <si>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</si>
  <si>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</si>
  <si>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</si>
  <si>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</si>
  <si>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</si>
  <si>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</si>
  <si>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</si>
  <si>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</si>
  <si>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</si>
  <si>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</si>
  <si>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</si>
  <si>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</si>
  <si>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</si>
  <si>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</si>
  <si>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</si>
  <si>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</si>
  <si>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</si>
  <si>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</si>
  <si>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</si>
  <si>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</si>
  <si>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</si>
  <si>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</si>
  <si>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</si>
  <si>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</si>
  <si>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</si>
  <si>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</si>
  <si>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</si>
  <si>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</si>
  <si>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</si>
  <si>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</si>
  <si>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</si>
  <si>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</si>
  <si>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</si>
  <si>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</si>
  <si>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</si>
  <si>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</si>
  <si>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</si>
  <si>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</si>
  <si>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</si>
  <si>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</si>
  <si>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</si>
  <si>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</si>
  <si>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NOV20 - OCT 20</t>
  </si>
  <si>
    <t>NOVIEMBRE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</si>
</sst>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61" fillId="33" borderId="22" xfId="0" applyNumberFormat="1" applyFont="1" applyFill="1" applyBorder="1" applyAlignment="1">
      <alignment vertical="center" wrapText="1"/>
    </xf>
    <xf numFmtId="1" fontId="61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3" fillId="38" borderId="12" xfId="0" applyNumberFormat="1" applyFont="1" applyFill="1" applyBorder="1" applyAlignment="1">
      <alignment horizontal="center" vertical="center" wrapText="1"/>
    </xf>
    <xf numFmtId="3" fontId="63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/>
    </xf>
    <xf numFmtId="49" fontId="33" fillId="33" borderId="0" xfId="0" applyNumberFormat="1" applyFont="1" applyFill="1" applyBorder="1" applyAlignment="1">
      <alignment/>
    </xf>
    <xf numFmtId="1" fontId="63" fillId="38" borderId="22" xfId="0" applyNumberFormat="1" applyFont="1" applyFill="1" applyBorder="1" applyAlignment="1">
      <alignment horizontal="center" vertical="center" wrapText="1"/>
    </xf>
    <xf numFmtId="1" fontId="63" fillId="38" borderId="23" xfId="0" applyNumberFormat="1" applyFont="1" applyFill="1" applyBorder="1" applyAlignment="1">
      <alignment horizontal="center" vertical="center" wrapText="1"/>
    </xf>
    <xf numFmtId="1" fontId="63" fillId="38" borderId="11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left" vertic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1" fontId="63" fillId="3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424661"/>
        <c:axId val="41386494"/>
      </c:areaChart>
      <c:catAx>
        <c:axId val="3442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494"/>
        <c:crosses val="autoZero"/>
        <c:auto val="1"/>
        <c:lblOffset val="100"/>
        <c:tickLblSkip val="1"/>
        <c:noMultiLvlLbl val="0"/>
      </c:catAx>
      <c:valAx>
        <c:axId val="4138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46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825"/>
          <c:w val="0.955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36934127"/>
        <c:axId val="63971688"/>
      </c:bar3DChart>
      <c:dateAx>
        <c:axId val="36934127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9716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971688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6934127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874281"/>
        <c:axId val="14324210"/>
      </c:areaChart>
      <c:catAx>
        <c:axId val="388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4210"/>
        <c:crosses val="autoZero"/>
        <c:auto val="1"/>
        <c:lblOffset val="100"/>
        <c:tickLblSkip val="1"/>
        <c:noMultiLvlLbl val="0"/>
      </c:catAx>
      <c:valAx>
        <c:axId val="1432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42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875"/>
          <c:y val="-0.009"/>
        </c:manualLayout>
      </c:layout>
      <c:spPr>
        <a:noFill/>
        <a:ln w="3175">
          <a:noFill/>
        </a:ln>
      </c:spPr>
    </c:title>
    <c:view3D>
      <c:rotX val="0"/>
      <c:hPercent val="42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6625"/>
          <c:w val="0.9497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2019-2020'!$N$1:$AA$1</c:f>
              <c:strCache/>
            </c:strRef>
          </c:cat>
          <c:val>
            <c:numRef>
              <c:f>' GAS 2019-2020'!$N$33:$AA$33</c:f>
              <c:numCache/>
            </c:numRef>
          </c:val>
          <c:shape val="cylinder"/>
        </c:ser>
        <c:shape val="cylinder"/>
        <c:axId val="61809027"/>
        <c:axId val="19410332"/>
      </c:bar3DChart>
      <c:dateAx>
        <c:axId val="61809027"/>
        <c:scaling>
          <c:orientation val="minMax"/>
          <c:max val="44136"/>
          <c:min val="4377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4103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41033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4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809027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0866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6864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1437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295275</xdr:colOff>
      <xdr:row>35</xdr:row>
      <xdr:rowOff>76200</xdr:rowOff>
    </xdr:from>
    <xdr:to>
      <xdr:col>24</xdr:col>
      <xdr:colOff>400050</xdr:colOff>
      <xdr:row>75</xdr:row>
      <xdr:rowOff>133350</xdr:rowOff>
    </xdr:to>
    <xdr:graphicFrame>
      <xdr:nvGraphicFramePr>
        <xdr:cNvPr id="4" name="3 Gráfico"/>
        <xdr:cNvGraphicFramePr/>
      </xdr:nvGraphicFramePr>
      <xdr:xfrm>
        <a:off x="2352675" y="7219950"/>
        <a:ext cx="11963400" cy="653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06" customFormat="1" ht="20.25" customHeight="1">
      <c r="A3" s="39" t="s">
        <v>35</v>
      </c>
      <c r="B3" s="39"/>
      <c r="C3" s="106" t="s">
        <v>76</v>
      </c>
    </row>
    <row r="4" spans="1:3" s="107" customFormat="1" ht="20.25" customHeight="1">
      <c r="A4" s="40" t="s">
        <v>74</v>
      </c>
      <c r="B4" s="40"/>
      <c r="C4" s="107" t="s">
        <v>84</v>
      </c>
    </row>
    <row r="5" spans="1:3" s="106" customFormat="1" ht="23.25" customHeight="1">
      <c r="A5" s="39" t="s">
        <v>27</v>
      </c>
      <c r="B5" s="39"/>
      <c r="C5" s="106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9"/>
      <c r="D8" s="110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11">
        <v>2016</v>
      </c>
      <c r="HG8" s="112"/>
      <c r="HH8" s="113">
        <v>2017</v>
      </c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99">
        <v>2018</v>
      </c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1"/>
      <c r="IF8" s="103">
        <v>2019</v>
      </c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5"/>
      <c r="IR8" s="103">
        <v>2020</v>
      </c>
      <c r="IS8" s="104"/>
      <c r="IT8" s="104"/>
      <c r="IU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8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  <mergeCell ref="C4:IV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90"/>
  <sheetViews>
    <sheetView showGridLines="0" tabSelected="1" view="pageBreakPreview" zoomScale="60" zoomScaleNormal="60" zoomScalePageLayoutView="0" workbookViewId="0" topLeftCell="C1">
      <pane xSplit="6" ySplit="9" topLeftCell="O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AB33" sqref="AB33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4" width="19.140625" style="1" hidden="1" customWidth="1"/>
    <col min="15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5.57421875" style="1" customWidth="1"/>
    <col min="26" max="26" width="16.28125" style="1" customWidth="1"/>
    <col min="27" max="27" width="17.57421875" style="1" customWidth="1"/>
    <col min="28" max="28" width="18.00390625" style="1" customWidth="1"/>
    <col min="29" max="16384" width="15.421875" style="1" customWidth="1"/>
  </cols>
  <sheetData>
    <row r="1" spans="1:27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</row>
    <row r="3" spans="1:27" s="97" customFormat="1" ht="20.25" customHeight="1">
      <c r="A3" s="39" t="s">
        <v>35</v>
      </c>
      <c r="B3" s="39"/>
      <c r="C3" s="106" t="s">
        <v>76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s="98" customFormat="1" ht="20.25" customHeight="1">
      <c r="A4" s="40" t="s">
        <v>74</v>
      </c>
      <c r="B4" s="40"/>
      <c r="C4" s="107" t="s">
        <v>87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27" s="97" customFormat="1" ht="23.25" customHeight="1">
      <c r="A5" s="39" t="s">
        <v>27</v>
      </c>
      <c r="B5" s="39"/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1:4" s="11" customFormat="1" ht="7.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6" s="11" customFormat="1" ht="27" customHeight="1" thickBot="1">
      <c r="C8" s="109"/>
      <c r="D8" s="110"/>
      <c r="E8" s="103">
        <v>2019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3">
        <v>2020</v>
      </c>
      <c r="R8" s="104"/>
      <c r="S8" s="104"/>
      <c r="T8" s="104"/>
      <c r="U8" s="104"/>
      <c r="V8" s="104"/>
      <c r="W8" s="104"/>
      <c r="X8" s="104"/>
      <c r="Y8" s="104"/>
      <c r="Z8" s="105"/>
    </row>
    <row r="9" spans="1:28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86</v>
      </c>
    </row>
    <row r="10" spans="1:28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v>3490</v>
      </c>
      <c r="Z10" s="22">
        <v>3475.4194</v>
      </c>
      <c r="AA10" s="22">
        <v>3538.6</v>
      </c>
      <c r="AB10" s="22">
        <f>+AA10-Z10</f>
        <v>63.180599999999686</v>
      </c>
    </row>
    <row r="11" spans="1:28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v>1256.2167</v>
      </c>
      <c r="Z11" s="22">
        <v>1833.5971</v>
      </c>
      <c r="AA11" s="22">
        <v>1681.3258</v>
      </c>
      <c r="AB11" s="22">
        <f aca="true" t="shared" si="0" ref="AB11:AB33">+AA11-Z11</f>
        <v>-152.27129999999988</v>
      </c>
    </row>
    <row r="12" spans="1:28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>
        <f t="shared" si="0"/>
        <v>0</v>
      </c>
    </row>
    <row r="13" spans="1:28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f t="shared" si="0"/>
        <v>0</v>
      </c>
    </row>
    <row r="14" spans="1:28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>
        <f t="shared" si="0"/>
        <v>0</v>
      </c>
    </row>
    <row r="15" spans="1:28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v>942.1805</v>
      </c>
      <c r="Z15" s="22">
        <v>1099.5766</v>
      </c>
      <c r="AA15" s="22">
        <v>977.2967</v>
      </c>
      <c r="AB15" s="22">
        <f t="shared" si="0"/>
        <v>-122.27990000000011</v>
      </c>
    </row>
    <row r="16" spans="1:28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v>3946.7333</v>
      </c>
      <c r="Z16" s="22">
        <v>2977.129</v>
      </c>
      <c r="AA16" s="22">
        <v>3604.9</v>
      </c>
      <c r="AB16" s="22">
        <f t="shared" si="0"/>
        <v>627.7710000000002</v>
      </c>
    </row>
    <row r="17" spans="1:28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f t="shared" si="0"/>
        <v>0</v>
      </c>
    </row>
    <row r="18" spans="1:28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>
        <f t="shared" si="0"/>
        <v>0</v>
      </c>
    </row>
    <row r="19" spans="1:28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v>15516.2667</v>
      </c>
      <c r="Z19" s="22">
        <v>15458.3548</v>
      </c>
      <c r="AA19" s="22">
        <v>15476.4667</v>
      </c>
      <c r="AB19" s="22">
        <f t="shared" si="0"/>
        <v>18.111900000001697</v>
      </c>
    </row>
    <row r="20" spans="1:28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v>14227.7162</v>
      </c>
      <c r="Z20" s="22">
        <v>13909.7485</v>
      </c>
      <c r="AA20" s="22">
        <v>12455.9833</v>
      </c>
      <c r="AB20" s="22">
        <f t="shared" si="0"/>
        <v>-1453.7651999999998</v>
      </c>
    </row>
    <row r="21" spans="2:28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 aca="true" t="shared" si="2" ref="U21:AA21">SUM(U10:U20)</f>
        <v>31190.095799999996</v>
      </c>
      <c r="V21" s="58">
        <f t="shared" si="2"/>
        <v>35677.7314</v>
      </c>
      <c r="W21" s="58">
        <f t="shared" si="2"/>
        <v>39094.3049</v>
      </c>
      <c r="X21" s="58">
        <f t="shared" si="2"/>
        <v>37738.8879</v>
      </c>
      <c r="Y21" s="58">
        <f t="shared" si="2"/>
        <v>39379.1134</v>
      </c>
      <c r="Z21" s="58">
        <f t="shared" si="2"/>
        <v>38753.8254</v>
      </c>
      <c r="AA21" s="58">
        <f t="shared" si="2"/>
        <v>37734.5725</v>
      </c>
      <c r="AB21" s="58">
        <f t="shared" si="0"/>
        <v>-1019.2528999999995</v>
      </c>
    </row>
    <row r="22" spans="1:28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v>5494.0877</v>
      </c>
      <c r="Z22" s="22">
        <v>7278.7938</v>
      </c>
      <c r="AA22" s="22">
        <v>6835.4808</v>
      </c>
      <c r="AB22" s="22">
        <f t="shared" si="0"/>
        <v>-443.3130000000001</v>
      </c>
    </row>
    <row r="23" spans="2:28" s="13" customFormat="1" ht="21.75" customHeight="1" thickBot="1" thickTop="1">
      <c r="B23" s="61"/>
      <c r="C23" s="93" t="s">
        <v>82</v>
      </c>
      <c r="D23" s="62"/>
      <c r="E23" s="64">
        <f aca="true" t="shared" si="3" ref="E23:T23">SUM(E22)</f>
        <v>7682.4683</v>
      </c>
      <c r="F23" s="64">
        <f t="shared" si="3"/>
        <v>7748.6259</v>
      </c>
      <c r="G23" s="64">
        <f t="shared" si="3"/>
        <v>6677.3166</v>
      </c>
      <c r="H23" s="64">
        <f t="shared" si="3"/>
        <v>6181.055</v>
      </c>
      <c r="I23" s="64">
        <f t="shared" si="3"/>
        <v>10062.106</v>
      </c>
      <c r="J23" s="64">
        <f t="shared" si="3"/>
        <v>9478.5548</v>
      </c>
      <c r="K23" s="64">
        <f t="shared" si="3"/>
        <v>8980.779</v>
      </c>
      <c r="L23" s="64">
        <f t="shared" si="3"/>
        <v>8631.2379</v>
      </c>
      <c r="M23" s="64">
        <f t="shared" si="3"/>
        <v>6568</v>
      </c>
      <c r="N23" s="64">
        <f t="shared" si="3"/>
        <v>7236.9241</v>
      </c>
      <c r="O23" s="64">
        <f t="shared" si="3"/>
        <v>7316.3261</v>
      </c>
      <c r="P23" s="64">
        <f t="shared" si="3"/>
        <v>6394.7124</v>
      </c>
      <c r="Q23" s="64">
        <f t="shared" si="3"/>
        <v>5170.7881</v>
      </c>
      <c r="R23" s="64">
        <f t="shared" si="3"/>
        <v>3511.254</v>
      </c>
      <c r="S23" s="64">
        <f t="shared" si="3"/>
        <v>2596.831</v>
      </c>
      <c r="T23" s="64">
        <f t="shared" si="3"/>
        <v>1296.2983</v>
      </c>
      <c r="U23" s="64">
        <f aca="true" t="shared" si="4" ref="U23:AA23">SUM(U22)</f>
        <v>2950.7882</v>
      </c>
      <c r="V23" s="64">
        <f t="shared" si="4"/>
        <v>5805.2752</v>
      </c>
      <c r="W23" s="64">
        <f t="shared" si="4"/>
        <v>5579.0739</v>
      </c>
      <c r="X23" s="64">
        <f t="shared" si="4"/>
        <v>5959.0073</v>
      </c>
      <c r="Y23" s="64">
        <f t="shared" si="4"/>
        <v>5494.0877</v>
      </c>
      <c r="Z23" s="64">
        <f t="shared" si="4"/>
        <v>7278.7938</v>
      </c>
      <c r="AA23" s="64">
        <f t="shared" si="4"/>
        <v>6835.4808</v>
      </c>
      <c r="AB23" s="64">
        <f t="shared" si="0"/>
        <v>-443.3130000000001</v>
      </c>
    </row>
    <row r="24" spans="1:28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v>741504.1117</v>
      </c>
      <c r="Z24" s="22">
        <v>739783.4372</v>
      </c>
      <c r="AA24" s="22">
        <v>854554.9487</v>
      </c>
      <c r="AB24" s="22">
        <f t="shared" si="0"/>
        <v>114771.5114999999</v>
      </c>
    </row>
    <row r="25" spans="1:28" s="13" customFormat="1" ht="20.25" customHeight="1" thickBot="1" thickTop="1">
      <c r="A25" s="65"/>
      <c r="B25" s="66"/>
      <c r="C25" s="108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v>372586.7712</v>
      </c>
      <c r="Z25" s="22">
        <v>304573.8966</v>
      </c>
      <c r="AA25" s="22">
        <v>379894.1714</v>
      </c>
      <c r="AB25" s="22">
        <f t="shared" si="0"/>
        <v>75320.27480000001</v>
      </c>
    </row>
    <row r="26" spans="1:28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f t="shared" si="0"/>
        <v>0</v>
      </c>
    </row>
    <row r="27" spans="1:28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f t="shared" si="0"/>
        <v>0</v>
      </c>
    </row>
    <row r="28" spans="1:28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f t="shared" si="0"/>
        <v>0</v>
      </c>
    </row>
    <row r="29" spans="1:28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v>183112.7967</v>
      </c>
      <c r="Z29" s="22">
        <v>159857.1008</v>
      </c>
      <c r="AA29" s="22">
        <v>193710.19</v>
      </c>
      <c r="AB29" s="22">
        <f t="shared" si="0"/>
        <v>33853.08920000002</v>
      </c>
    </row>
    <row r="30" spans="1:28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v>899.355</v>
      </c>
      <c r="Z30" s="22">
        <v>4581.2975</v>
      </c>
      <c r="AA30" s="22">
        <v>18025.329</v>
      </c>
      <c r="AB30" s="22">
        <f t="shared" si="0"/>
        <v>13444.031500000001</v>
      </c>
    </row>
    <row r="31" spans="2:28" s="13" customFormat="1" ht="23.25" customHeight="1" thickBot="1" thickTop="1">
      <c r="B31" s="70"/>
      <c r="C31" s="94" t="s">
        <v>52</v>
      </c>
      <c r="D31" s="71"/>
      <c r="E31" s="37">
        <f aca="true" t="shared" si="5" ref="E31:R31">SUM(E24:E30)</f>
        <v>1268967.9425</v>
      </c>
      <c r="F31" s="37">
        <f t="shared" si="5"/>
        <v>1216917.8742999998</v>
      </c>
      <c r="G31" s="37">
        <f t="shared" si="5"/>
        <v>1148593.0918</v>
      </c>
      <c r="H31" s="37">
        <f t="shared" si="5"/>
        <v>1072980.0314000002</v>
      </c>
      <c r="I31" s="37">
        <f t="shared" si="5"/>
        <v>1035582.2769000002</v>
      </c>
      <c r="J31" s="37">
        <f t="shared" si="5"/>
        <v>1069342.2167</v>
      </c>
      <c r="K31" s="37">
        <f t="shared" si="5"/>
        <v>1287092.5625</v>
      </c>
      <c r="L31" s="37">
        <f t="shared" si="5"/>
        <v>1453667.759</v>
      </c>
      <c r="M31" s="37">
        <f t="shared" si="5"/>
        <v>1502819</v>
      </c>
      <c r="N31" s="37">
        <f t="shared" si="5"/>
        <v>1363260.5221</v>
      </c>
      <c r="O31" s="37">
        <f t="shared" si="5"/>
        <v>1366452.6982</v>
      </c>
      <c r="P31" s="37">
        <f t="shared" si="5"/>
        <v>1189500.1118</v>
      </c>
      <c r="Q31" s="37">
        <f t="shared" si="5"/>
        <v>1159931.7741</v>
      </c>
      <c r="R31" s="37">
        <f t="shared" si="5"/>
        <v>1204760.4596000002</v>
      </c>
      <c r="S31" s="37">
        <f aca="true" t="shared" si="6" ref="S31:X31">SUM(S24:S30)</f>
        <v>866263.566</v>
      </c>
      <c r="T31" s="37">
        <f t="shared" si="6"/>
        <v>757330.1494</v>
      </c>
      <c r="U31" s="37">
        <f t="shared" si="6"/>
        <v>811774.3287</v>
      </c>
      <c r="V31" s="37">
        <f t="shared" si="6"/>
        <v>791291.4940000001</v>
      </c>
      <c r="W31" s="37">
        <f t="shared" si="6"/>
        <v>1301428.1148</v>
      </c>
      <c r="X31" s="37">
        <f t="shared" si="6"/>
        <v>1254957.2588</v>
      </c>
      <c r="Y31" s="37">
        <f>SUM(Y24:Y30)</f>
        <v>1298103.0346000001</v>
      </c>
      <c r="Z31" s="37">
        <f>SUM(Z24:Z30)</f>
        <v>1208795.7321000001</v>
      </c>
      <c r="AA31" s="37">
        <f>SUM(AA24:AA30)</f>
        <v>1446184.6390999998</v>
      </c>
      <c r="AB31" s="37">
        <f t="shared" si="0"/>
        <v>237388.90699999966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8" s="13" customFormat="1" ht="33" thickBot="1" thickTop="1">
      <c r="B33" s="73"/>
      <c r="C33" s="88" t="s">
        <v>79</v>
      </c>
      <c r="D33" s="89"/>
      <c r="E33" s="91">
        <f aca="true" t="shared" si="7" ref="E33:T33">+SUM(E21,E23,E31)</f>
        <v>1315946.6183</v>
      </c>
      <c r="F33" s="91">
        <f t="shared" si="7"/>
        <v>1264159.3536999999</v>
      </c>
      <c r="G33" s="91">
        <f t="shared" si="7"/>
        <v>1194725.7081000002</v>
      </c>
      <c r="H33" s="91">
        <f t="shared" si="7"/>
        <v>1119085.7702000001</v>
      </c>
      <c r="I33" s="91">
        <f t="shared" si="7"/>
        <v>1085771.4066</v>
      </c>
      <c r="J33" s="91">
        <f t="shared" si="7"/>
        <v>1121340.8312</v>
      </c>
      <c r="K33" s="91">
        <f t="shared" si="7"/>
        <v>1340583.2341</v>
      </c>
      <c r="L33" s="91">
        <f t="shared" si="7"/>
        <v>1509143.8179000001</v>
      </c>
      <c r="M33" s="91">
        <f t="shared" si="7"/>
        <v>1555961</v>
      </c>
      <c r="N33" s="91">
        <f t="shared" si="7"/>
        <v>1419451.6309</v>
      </c>
      <c r="O33" s="91">
        <f t="shared" si="7"/>
        <v>1418369.9406</v>
      </c>
      <c r="P33" s="91">
        <f t="shared" si="7"/>
        <v>1243898.9653</v>
      </c>
      <c r="Q33" s="91">
        <f t="shared" si="7"/>
        <v>1211720.6915</v>
      </c>
      <c r="R33" s="91">
        <f t="shared" si="7"/>
        <v>1249771.2884000002</v>
      </c>
      <c r="S33" s="91">
        <f t="shared" si="7"/>
        <v>903310.0401999999</v>
      </c>
      <c r="T33" s="91">
        <f t="shared" si="7"/>
        <v>790178.8298</v>
      </c>
      <c r="U33" s="91">
        <f aca="true" t="shared" si="8" ref="U33:AA33">+SUM(U21,U23,U31)</f>
        <v>845915.2126999999</v>
      </c>
      <c r="V33" s="91">
        <f t="shared" si="8"/>
        <v>832774.5006</v>
      </c>
      <c r="W33" s="91">
        <f t="shared" si="8"/>
        <v>1346101.4936000002</v>
      </c>
      <c r="X33" s="91">
        <f t="shared" si="8"/>
        <v>1298655.1539999999</v>
      </c>
      <c r="Y33" s="91">
        <f t="shared" si="8"/>
        <v>1342976.2357</v>
      </c>
      <c r="Z33" s="91">
        <f t="shared" si="8"/>
        <v>1254828.3513000002</v>
      </c>
      <c r="AA33" s="91">
        <f t="shared" si="8"/>
        <v>1490754.6923999998</v>
      </c>
      <c r="AB33" s="91">
        <f t="shared" si="0"/>
        <v>235926.3410999996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3:AA3"/>
    <mergeCell ref="C24:C25"/>
    <mergeCell ref="C8:D8"/>
    <mergeCell ref="E8:P8"/>
    <mergeCell ref="Q8:Z8"/>
    <mergeCell ref="C5:AA5"/>
    <mergeCell ref="C4:AA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2020-09-15T15:04:37Z</cp:lastPrinted>
  <dcterms:created xsi:type="dcterms:W3CDTF">1997-07-01T22:48:52Z</dcterms:created>
  <dcterms:modified xsi:type="dcterms:W3CDTF">2020-12-07T22:06:42Z</dcterms:modified>
  <cp:category/>
  <cp:version/>
  <cp:contentType/>
  <cp:contentStatus/>
</cp:coreProperties>
</file>